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52" activeTab="1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<sst xmlns="http://schemas.openxmlformats.org/spreadsheetml/2006/main" count="48" uniqueCount="41">
  <si>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</si>
  <si>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</si>
  <si>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</si>
  <si>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</si>
  <si>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</si>
  <si>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</si>
  <si>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</si>
  <si>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</si>
  <si>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</si>
  <si>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</si>
  <si>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</si>
  <si>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</si>
  <si>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</si>
  <si>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</si>
  <si>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</si>
  <si>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</si>
  <si>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</si>
  <si>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</si>
  <si>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</si>
  <si>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</si>
  <si>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</si>
  <si>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</si>
  <si>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</si>
  <si>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</si>
  <si>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</si>
  <si>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</si>
  <si>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</si>
  <si>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</si>
  <si>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</si>
  <si>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</si>
  <si>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</si>
  <si>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</si>
  <si>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</si>
  <si>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>Snape with Thorp Parish Council</t>
  </si>
  <si>
    <t>North Yorkshire</t>
  </si>
  <si>
    <t>£400 higher grants received compared 2020/21 and 2021/22; £1000 bequest received in 2021/22; £1100 higher VAT reclaim in 2021/22 due to works carried out in year</t>
  </si>
  <si>
    <t>Higher number of hours worked by Clerk when setting up the new website resulted in this higher level of staff costs.</t>
  </si>
  <si>
    <t>Payment for kerbing of £6892 which was a specific cost in 2021/22 and £1044 for website costs in 2021/22 off set against no cost in 2021/22 for loan which was £1026 in 2020/21 represent the major changes between the 2 financial years</t>
  </si>
  <si>
    <t>Playing Field Funds</t>
  </si>
  <si>
    <t>Avenue Reserve</t>
  </si>
  <si>
    <t>Defibrillator Reserve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</si>
</sst>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="80" zoomScaleNormal="80" zoomScalePageLayoutView="0" workbookViewId="0" topLeftCell="A1">
      <selection activeCell="N23" sqref="N23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">
      <c r="A2" s="29" t="s">
        <v>17</v>
      </c>
      <c r="B2" s="24"/>
      <c r="C2" s="37" t="s">
        <v>33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34</v>
      </c>
      <c r="L3" s="9"/>
    </row>
    <row r="4" ht="13.5">
      <c r="A4" s="1" t="s">
        <v>29</v>
      </c>
    </row>
    <row r="5" spans="1:13" ht="99" customHeight="1">
      <c r="A5" s="49" t="s">
        <v>30</v>
      </c>
      <c r="B5" s="50"/>
      <c r="C5" s="50"/>
      <c r="D5" s="50"/>
      <c r="E5" s="50"/>
      <c r="F5" s="50"/>
      <c r="G5" s="50"/>
      <c r="H5" s="50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31</v>
      </c>
      <c r="E8" s="27"/>
      <c r="F8" s="38" t="s">
        <v>32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27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6129</v>
      </c>
      <c r="F11" s="8">
        <v>9779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8095</v>
      </c>
      <c r="F13" s="8">
        <v>8216</v>
      </c>
      <c r="G13" s="5">
        <f>F13-D13</f>
        <v>121</v>
      </c>
      <c r="H13" s="6">
        <f>IF((D13&gt;F13),(D13-F13)/D13,IF(D13&lt;F13,-(D13-F13)/D13,IF(D13=F13,0)))</f>
        <v>0.014947498455836936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55.5" customHeight="1" thickBot="1">
      <c r="A15" s="42" t="s">
        <v>3</v>
      </c>
      <c r="B15" s="42"/>
      <c r="C15" s="42"/>
      <c r="D15" s="8">
        <v>3479</v>
      </c>
      <c r="F15" s="8">
        <v>5307</v>
      </c>
      <c r="G15" s="5">
        <f>F15-D15</f>
        <v>1828</v>
      </c>
      <c r="H15" s="6">
        <f>IF((D15&gt;F15),(D15-F15)/D15,IF(D15&lt;F15,-(D15-F15)/D15,IF(D15=F15,0)))</f>
        <v>0.5254383443518252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35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45.75" customHeight="1" thickBot="1">
      <c r="A17" s="42" t="s">
        <v>4</v>
      </c>
      <c r="B17" s="42"/>
      <c r="C17" s="42"/>
      <c r="D17" s="8">
        <v>1792</v>
      </c>
      <c r="F17" s="8">
        <v>2079</v>
      </c>
      <c r="G17" s="5">
        <f>F17-D17</f>
        <v>287</v>
      </c>
      <c r="H17" s="6">
        <f>IF((D17&gt;F17),(D17-F17)/D17,IF(D17&lt;F17,-(D17-F17)/D17,IF(D17=F17,0)))</f>
        <v>0.16015625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IF((H17&lt;15%)*AND(G17&lt;100000)*OR(G17&gt;-100000),"NO","YES")</f>
        <v>YES</v>
      </c>
      <c r="M17" s="10" t="str">
        <f>IF((L17="YES")*AND(I17+J17&lt;1),"Explanation not required, difference less than £200"," ")</f>
        <v> </v>
      </c>
      <c r="N17" s="13" t="s">
        <v>36</v>
      </c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/>
      <c r="F19" s="8"/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45" customHeight="1" thickBot="1">
      <c r="A21" s="42" t="s">
        <v>21</v>
      </c>
      <c r="B21" s="42"/>
      <c r="C21" s="42"/>
      <c r="D21" s="8">
        <v>5105</v>
      </c>
      <c r="F21" s="8">
        <v>11314</v>
      </c>
      <c r="G21" s="5">
        <f>F21-D21</f>
        <v>6209</v>
      </c>
      <c r="H21" s="6">
        <f>IF((D21&gt;F21),(D21-F21)/D21,IF(D21&lt;F21,-(D21-F21)/D21,IF(D21=F21,0)))</f>
        <v>1.2162585700293829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37</v>
      </c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v>9779</v>
      </c>
      <c r="F23" s="2">
        <v>9909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/>
      <c r="F26" s="8"/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46250</v>
      </c>
      <c r="F28" s="8">
        <v>52028</v>
      </c>
      <c r="G28" s="5">
        <f>F28-D28</f>
        <v>5778</v>
      </c>
      <c r="H28" s="6">
        <f>IF((D28&gt;F28),(D28-F28)/D28,IF(D28&lt;F28,-(D28-F28)/D28,IF(D28=F28,0)))</f>
        <v>0.12492972972972972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/>
      <c r="F30" s="8"/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selection activeCell="L11" sqref="L11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28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38</v>
      </c>
      <c r="D7" s="34">
        <v>909</v>
      </c>
    </row>
    <row r="8" spans="2:4" ht="15" customHeight="1">
      <c r="B8" s="34" t="s">
        <v>39</v>
      </c>
      <c r="D8" s="34">
        <v>1236</v>
      </c>
    </row>
    <row r="9" spans="2:4" ht="14.25">
      <c r="B9" s="34" t="s">
        <v>40</v>
      </c>
      <c r="D9" s="34">
        <v>100</v>
      </c>
    </row>
    <row r="10" spans="2:4" ht="14.25">
      <c r="B10" s="34"/>
      <c r="D10" s="34"/>
    </row>
    <row r="11" spans="2:4" ht="14.25">
      <c r="B11" s="34"/>
      <c r="D11" s="34"/>
    </row>
    <row r="12" spans="2:4" ht="14.25">
      <c r="B12" s="34"/>
      <c r="D12" s="34"/>
    </row>
    <row r="13" spans="2:4" ht="14.25">
      <c r="B13" s="34"/>
      <c r="D13" s="34"/>
    </row>
    <row r="14" ht="14.25">
      <c r="E14" s="33">
        <f>SUM(D7:D13)</f>
        <v>2245</v>
      </c>
    </row>
    <row r="16" spans="1:4" ht="14.25">
      <c r="A16" s="31" t="s">
        <v>25</v>
      </c>
      <c r="D16" s="34">
        <v>7664</v>
      </c>
    </row>
    <row r="17" ht="14.25">
      <c r="E17" s="33">
        <f>D16</f>
        <v>7664</v>
      </c>
    </row>
    <row r="18" spans="1:6" ht="15" thickBot="1">
      <c r="A18" s="31" t="s">
        <v>26</v>
      </c>
      <c r="F18" s="35">
        <f>E14+E17</f>
        <v>9909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Sarah Lowe</cp:lastModifiedBy>
  <cp:lastPrinted>2022-04-27T17:44:50Z</cp:lastPrinted>
  <dcterms:created xsi:type="dcterms:W3CDTF">2012-07-11T10:01:28Z</dcterms:created>
  <dcterms:modified xsi:type="dcterms:W3CDTF">2022-04-27T17:46:02Z</dcterms:modified>
  <cp:category/>
  <cp:version/>
  <cp:contentType/>
  <cp:contentStatus/>
</cp:coreProperties>
</file>